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ho365-my.sharepoint.com/personal/cejohnson_health_maryland_gov/Documents/Desktop/"/>
    </mc:Choice>
  </mc:AlternateContent>
  <xr:revisionPtr revIDLastSave="0" documentId="8_{DEDE047A-A930-4463-9D65-D18C7B1700F2}" xr6:coauthVersionLast="47" xr6:coauthVersionMax="47" xr10:uidLastSave="{00000000-0000-0000-0000-000000000000}"/>
  <bookViews>
    <workbookView xWindow="-108" yWindow="-108" windowWidth="23256" windowHeight="12576" xr2:uid="{D0719CDD-8C7D-43C6-AB56-E2BB34EC36FB}"/>
  </bookViews>
  <sheets>
    <sheet name="Sheet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D17" i="1"/>
  <c r="F17" i="1" s="1"/>
  <c r="C52" i="1"/>
  <c r="B52" i="1"/>
  <c r="C51" i="1"/>
  <c r="B51" i="1"/>
  <c r="I54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I43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E17" i="1"/>
  <c r="I52" i="1" s="1"/>
  <c r="C13" i="1"/>
  <c r="C12" i="1"/>
  <c r="C10" i="1"/>
  <c r="H9" i="1"/>
  <c r="D9" i="1"/>
  <c r="C9" i="1"/>
  <c r="H8" i="1"/>
  <c r="C8" i="1"/>
  <c r="H7" i="1"/>
  <c r="C7" i="1"/>
  <c r="I6" i="1"/>
  <c r="C6" i="1"/>
</calcChain>
</file>

<file path=xl/sharedStrings.xml><?xml version="1.0" encoding="utf-8"?>
<sst xmlns="http://schemas.openxmlformats.org/spreadsheetml/2006/main" count="59" uniqueCount="57">
  <si>
    <t>MARYLAND DEPARTMENT OF HEALTH</t>
  </si>
  <si>
    <t>HUMAN SERVICE AGREEMENTS</t>
  </si>
  <si>
    <t>ANNUAL REPORT (MDH 440)</t>
  </si>
  <si>
    <t>SECTION I.</t>
  </si>
  <si>
    <t>COUNTY PCA:</t>
  </si>
  <si>
    <t xml:space="preserve">TOTAL MDH AWARD:                   </t>
  </si>
  <si>
    <t>SIGNATURE:  (Blue Ink)</t>
  </si>
  <si>
    <t>SECTION II:</t>
  </si>
  <si>
    <t xml:space="preserve">DATE:               </t>
  </si>
  <si>
    <t xml:space="preserve">Total </t>
  </si>
  <si>
    <t>SECTION III:</t>
  </si>
  <si>
    <t>SUMMARY OF EXPENDITURES</t>
  </si>
  <si>
    <t>SUMMARY OF RECEIPTS</t>
  </si>
  <si>
    <t>LINE</t>
  </si>
  <si>
    <t>Final Approved</t>
  </si>
  <si>
    <t>ITEM</t>
  </si>
  <si>
    <t>Line Items  Description</t>
  </si>
  <si>
    <t>Total Program</t>
  </si>
  <si>
    <t>Actual</t>
  </si>
  <si>
    <t>Variance</t>
  </si>
  <si>
    <t>DGLHA Use</t>
  </si>
  <si>
    <t>NO.</t>
  </si>
  <si>
    <t>Budget</t>
  </si>
  <si>
    <t>Expenditures</t>
  </si>
  <si>
    <t>Under/(Over)</t>
  </si>
  <si>
    <t>Source of Funds</t>
  </si>
  <si>
    <t>Receipts</t>
  </si>
  <si>
    <t>Only</t>
  </si>
  <si>
    <t>MDH STATE PAID EXPENDITURES</t>
  </si>
  <si>
    <t>Other State</t>
  </si>
  <si>
    <t>Local Government</t>
  </si>
  <si>
    <t>Direct Federal</t>
  </si>
  <si>
    <t>Fund Raising</t>
  </si>
  <si>
    <t>United Charities</t>
  </si>
  <si>
    <t>Interest</t>
  </si>
  <si>
    <t>Carryover</t>
  </si>
  <si>
    <t>Food Stamps</t>
  </si>
  <si>
    <t>Contingency Fund</t>
  </si>
  <si>
    <t>Other (Specify)</t>
  </si>
  <si>
    <t xml:space="preserve">  -  Client Fees  -</t>
  </si>
  <si>
    <t>Private Pay</t>
  </si>
  <si>
    <t>Medicaid</t>
  </si>
  <si>
    <t>Medicare</t>
  </si>
  <si>
    <t>Insurance</t>
  </si>
  <si>
    <t>SSI</t>
  </si>
  <si>
    <t>TOTAL</t>
  </si>
  <si>
    <t>SECTION IV:</t>
  </si>
  <si>
    <t>RECONCILIATION (DGLHA Use Only)</t>
  </si>
  <si>
    <t>Total Receipts</t>
  </si>
  <si>
    <t>Total Expenditures</t>
  </si>
  <si>
    <t>Variance - Under/(Over)</t>
  </si>
  <si>
    <t xml:space="preserve"> </t>
  </si>
  <si>
    <t>(CSA Only) $ To Contingency Fund</t>
  </si>
  <si>
    <t>DGLHA Action:</t>
  </si>
  <si>
    <t xml:space="preserve">BY:  </t>
  </si>
  <si>
    <t>DATE:</t>
  </si>
  <si>
    <t>MDH 440 (Rev. FEBRUARY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</si>
</sst>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2"/>
      <color indexed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5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3" fillId="0" borderId="0"/>
  </cellStyleXfs>
  <cellXfs count="80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3" borderId="1" xfId="0" applyFont="1" applyFill="1" applyBorder="1"/>
    <xf numFmtId="0" fontId="6" fillId="3" borderId="1" xfId="0" applyFont="1" applyFill="1" applyBorder="1" applyAlignment="1">
      <alignment horizontal="left"/>
    </xf>
    <xf numFmtId="0" fontId="7" fillId="3" borderId="1" xfId="0" applyFont="1" applyFill="1" applyBorder="1"/>
    <xf numFmtId="0" fontId="0" fillId="4" borderId="0" xfId="0" applyFill="1"/>
    <xf numFmtId="49" fontId="6" fillId="3" borderId="1" xfId="0" applyNumberFormat="1" applyFont="1" applyFill="1" applyBorder="1"/>
    <xf numFmtId="0" fontId="6" fillId="3" borderId="2" xfId="0" applyFont="1" applyFill="1" applyBorder="1"/>
    <xf numFmtId="0" fontId="7" fillId="3" borderId="2" xfId="0" applyFont="1" applyFill="1" applyBorder="1"/>
    <xf numFmtId="38" fontId="6" fillId="3" borderId="1" xfId="0" applyNumberFormat="1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3" fillId="3" borderId="3" xfId="0" applyFont="1" applyFill="1" applyBorder="1"/>
    <xf numFmtId="0" fontId="6" fillId="3" borderId="2" xfId="0" applyFont="1" applyFill="1" applyBorder="1" applyAlignment="1">
      <alignment horizontal="left"/>
    </xf>
    <xf numFmtId="0" fontId="5" fillId="4" borderId="0" xfId="0" applyFont="1" applyFill="1"/>
    <xf numFmtId="0" fontId="8" fillId="3" borderId="4" xfId="0" applyFont="1" applyFill="1" applyBorder="1"/>
    <xf numFmtId="39" fontId="8" fillId="3" borderId="5" xfId="1" applyNumberFormat="1" applyFont="1" applyFill="1" applyBorder="1" applyAlignment="1" applyProtection="1"/>
    <xf numFmtId="39" fontId="8" fillId="3" borderId="6" xfId="0" applyNumberFormat="1" applyFont="1" applyFill="1" applyBorder="1"/>
    <xf numFmtId="0" fontId="9" fillId="0" borderId="8" xfId="0" applyFont="1" applyBorder="1"/>
    <xf numFmtId="0" fontId="10" fillId="0" borderId="8" xfId="0" applyFont="1" applyBorder="1"/>
    <xf numFmtId="0" fontId="10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2" fillId="4" borderId="11" xfId="0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3" fillId="0" borderId="0" xfId="0" applyFont="1"/>
    <xf numFmtId="39" fontId="13" fillId="3" borderId="18" xfId="2" applyNumberFormat="1" applyFill="1" applyBorder="1"/>
    <xf numFmtId="39" fontId="14" fillId="3" borderId="9" xfId="0" applyNumberFormat="1" applyFont="1" applyFill="1" applyBorder="1"/>
    <xf numFmtId="39" fontId="14" fillId="2" borderId="9" xfId="0" applyNumberFormat="1" applyFont="1" applyFill="1" applyBorder="1"/>
    <xf numFmtId="39" fontId="14" fillId="3" borderId="19" xfId="0" applyNumberFormat="1" applyFont="1" applyFill="1" applyBorder="1"/>
    <xf numFmtId="0" fontId="13" fillId="0" borderId="20" xfId="0" applyFont="1" applyBorder="1"/>
    <xf numFmtId="40" fontId="14" fillId="2" borderId="21" xfId="0" applyNumberFormat="1" applyFont="1" applyFill="1" applyBorder="1"/>
    <xf numFmtId="40" fontId="14" fillId="0" borderId="22" xfId="0" applyNumberFormat="1" applyFont="1" applyBorder="1"/>
    <xf numFmtId="39" fontId="14" fillId="2" borderId="23" xfId="0" applyNumberFormat="1" applyFont="1" applyFill="1" applyBorder="1"/>
    <xf numFmtId="39" fontId="14" fillId="3" borderId="24" xfId="0" applyNumberFormat="1" applyFont="1" applyFill="1" applyBorder="1"/>
    <xf numFmtId="0" fontId="13" fillId="0" borderId="25" xfId="0" applyFont="1" applyBorder="1"/>
    <xf numFmtId="40" fontId="14" fillId="2" borderId="23" xfId="0" applyNumberFormat="1" applyFont="1" applyFill="1" applyBorder="1"/>
    <xf numFmtId="40" fontId="14" fillId="0" borderId="24" xfId="0" applyNumberFormat="1" applyFont="1" applyBorder="1"/>
    <xf numFmtId="0" fontId="13" fillId="0" borderId="26" xfId="0" applyFont="1" applyBorder="1"/>
    <xf numFmtId="40" fontId="14" fillId="2" borderId="27" xfId="0" applyNumberFormat="1" applyFont="1" applyFill="1" applyBorder="1"/>
    <xf numFmtId="40" fontId="14" fillId="0" borderId="28" xfId="0" applyNumberFormat="1" applyFont="1" applyBorder="1"/>
    <xf numFmtId="0" fontId="13" fillId="0" borderId="29" xfId="0" applyFont="1" applyBorder="1"/>
    <xf numFmtId="40" fontId="13" fillId="3" borderId="30" xfId="0" applyNumberFormat="1" applyFont="1" applyFill="1" applyBorder="1"/>
    <xf numFmtId="40" fontId="13" fillId="0" borderId="31" xfId="0" applyNumberFormat="1" applyFont="1" applyBorder="1"/>
    <xf numFmtId="0" fontId="9" fillId="0" borderId="32" xfId="0" applyFont="1" applyBorder="1"/>
    <xf numFmtId="40" fontId="12" fillId="3" borderId="15" xfId="0" applyNumberFormat="1" applyFont="1" applyFill="1" applyBorder="1"/>
    <xf numFmtId="40" fontId="15" fillId="4" borderId="33" xfId="0" applyNumberFormat="1" applyFont="1" applyFill="1" applyBorder="1"/>
    <xf numFmtId="0" fontId="9" fillId="0" borderId="0" xfId="0" applyFont="1"/>
    <xf numFmtId="0" fontId="10" fillId="0" borderId="0" xfId="0" applyFont="1"/>
    <xf numFmtId="40" fontId="14" fillId="3" borderId="1" xfId="0" applyNumberFormat="1" applyFont="1" applyFill="1" applyBorder="1"/>
    <xf numFmtId="40" fontId="13" fillId="0" borderId="1" xfId="0" applyNumberFormat="1" applyFont="1" applyBorder="1"/>
    <xf numFmtId="40" fontId="14" fillId="0" borderId="0" xfId="0" applyNumberFormat="1" applyFont="1"/>
    <xf numFmtId="40" fontId="13" fillId="0" borderId="0" xfId="0" applyNumberFormat="1" applyFont="1"/>
    <xf numFmtId="0" fontId="11" fillId="0" borderId="0" xfId="0" applyFont="1"/>
    <xf numFmtId="40" fontId="12" fillId="3" borderId="34" xfId="0" applyNumberFormat="1" applyFont="1" applyFill="1" applyBorder="1"/>
    <xf numFmtId="40" fontId="9" fillId="0" borderId="34" xfId="0" applyNumberFormat="1" applyFont="1" applyBorder="1"/>
    <xf numFmtId="0" fontId="0" fillId="0" borderId="1" xfId="0" applyBorder="1"/>
    <xf numFmtId="0" fontId="0" fillId="0" borderId="34" xfId="0" applyBorder="1"/>
    <xf numFmtId="0" fontId="3" fillId="4" borderId="0" xfId="0" applyFont="1" applyFill="1"/>
    <xf numFmtId="0" fontId="0" fillId="0" borderId="35" xfId="0" applyBorder="1"/>
    <xf numFmtId="0" fontId="3" fillId="0" borderId="1" xfId="0" applyFont="1" applyBorder="1"/>
    <xf numFmtId="39" fontId="14" fillId="2" borderId="27" xfId="0" applyNumberFormat="1" applyFont="1" applyFill="1" applyBorder="1"/>
    <xf numFmtId="39" fontId="14" fillId="3" borderId="28" xfId="0" applyNumberFormat="1" applyFont="1" applyFill="1" applyBorder="1"/>
    <xf numFmtId="39" fontId="14" fillId="3" borderId="23" xfId="0" applyNumberFormat="1" applyFont="1" applyFill="1" applyBorder="1"/>
    <xf numFmtId="0" fontId="6" fillId="3" borderId="2" xfId="0" applyFont="1" applyFill="1" applyBorder="1" applyAlignment="1">
      <alignment horizontal="left"/>
    </xf>
    <xf numFmtId="0" fontId="1" fillId="2" borderId="1" xfId="0" quotePrefix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_416bud04" xfId="2" xr:uid="{D5942D02-F73C-4A0F-B10A-594BFDD710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cester%20FY21%20MOAHP%20440%20Form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 "/>
      <sheetName val="budget4542.a"/>
      <sheetName val="justification4542.b"/>
      <sheetName val="pms4542.c"/>
      <sheetName val="salary4542.d"/>
      <sheetName val="specpr4542.e"/>
      <sheetName val="county payroll 4542.e"/>
      <sheetName val="consult4542.f"/>
      <sheetName val="equip4542.g"/>
      <sheetName val="purchcare4542.h"/>
      <sheetName val="humsercontr4542.i"/>
      <sheetName val="specprojs4542.j"/>
      <sheetName val="idc4542k"/>
      <sheetName val="BUDGET UPLOAD SHEET4542.l"/>
      <sheetName val="grtstatus4542.m "/>
      <sheetName val="dhmh440"/>
      <sheetName val="dhmh440A"/>
      <sheetName val="County Index #"/>
    </sheetNames>
    <sheetDataSet>
      <sheetData sheetId="0"/>
      <sheetData sheetId="1">
        <row r="6">
          <cell r="B6" t="str">
            <v xml:space="preserve">LOCAL HEALTH DEPT:  </v>
          </cell>
        </row>
        <row r="7">
          <cell r="B7" t="str">
            <v>ADDRESS:</v>
          </cell>
        </row>
        <row r="8">
          <cell r="B8" t="str">
            <v>CITY, STATE, ZIPCODE:</v>
          </cell>
        </row>
        <row r="9">
          <cell r="B9" t="str">
            <v>TELEPHONE #:</v>
          </cell>
        </row>
        <row r="10">
          <cell r="B10" t="str">
            <v xml:space="preserve">PROJECT TITLE:                           </v>
          </cell>
          <cell r="D10" t="str">
            <v>MD Optimal Adolescent Health Program</v>
          </cell>
        </row>
        <row r="11">
          <cell r="B11" t="str">
            <v xml:space="preserve">AWARD NUMBER:                          </v>
          </cell>
        </row>
        <row r="12">
          <cell r="B12" t="str">
            <v>CONTACT PERSON:</v>
          </cell>
        </row>
        <row r="13">
          <cell r="B13" t="str">
            <v>FEDERAL I.D. #:</v>
          </cell>
        </row>
        <row r="15">
          <cell r="B15" t="str">
            <v xml:space="preserve">AWARD PERIOD:                            </v>
          </cell>
          <cell r="D15" t="str">
            <v>07/01/2020-06/30/21</v>
          </cell>
        </row>
        <row r="16">
          <cell r="B16" t="str">
            <v xml:space="preserve">FISCAL YEAR:                                </v>
          </cell>
          <cell r="D16" t="str">
            <v>FY 2021</v>
          </cell>
        </row>
        <row r="17">
          <cell r="D17" t="str">
            <v>F788N</v>
          </cell>
        </row>
        <row r="37">
          <cell r="B37" t="str">
            <v>0111</v>
          </cell>
          <cell r="C37" t="str">
            <v>Salaries</v>
          </cell>
        </row>
        <row r="38">
          <cell r="B38" t="str">
            <v>0121</v>
          </cell>
          <cell r="C38" t="str">
            <v>FICA</v>
          </cell>
        </row>
        <row r="39">
          <cell r="B39" t="str">
            <v>0131</v>
          </cell>
          <cell r="C39" t="str">
            <v>Retirement</v>
          </cell>
        </row>
        <row r="40">
          <cell r="B40" t="str">
            <v>0139</v>
          </cell>
          <cell r="C40" t="str">
            <v>Def Compensation</v>
          </cell>
        </row>
        <row r="41">
          <cell r="B41" t="str">
            <v>0141</v>
          </cell>
          <cell r="C41" t="str">
            <v>Health Insurance</v>
          </cell>
        </row>
        <row r="42">
          <cell r="B42" t="str">
            <v>0142</v>
          </cell>
          <cell r="C42" t="str">
            <v>Retiree Health Insurance</v>
          </cell>
        </row>
        <row r="43">
          <cell r="B43" t="str">
            <v>0161</v>
          </cell>
          <cell r="C43" t="str">
            <v>Unemployment Insurance</v>
          </cell>
        </row>
        <row r="44">
          <cell r="B44" t="str">
            <v>0162</v>
          </cell>
          <cell r="C44" t="str">
            <v>Workmen's Compensation</v>
          </cell>
        </row>
        <row r="45">
          <cell r="B45" t="str">
            <v>0171</v>
          </cell>
          <cell r="C45" t="str">
            <v>Overtime Earnings</v>
          </cell>
        </row>
        <row r="46">
          <cell r="B46" t="str">
            <v>0181</v>
          </cell>
          <cell r="C46" t="str">
            <v>Additional Assistance</v>
          </cell>
        </row>
        <row r="47">
          <cell r="B47" t="str">
            <v>0182</v>
          </cell>
          <cell r="C47" t="str">
            <v>Adjustments</v>
          </cell>
        </row>
        <row r="48">
          <cell r="B48" t="str">
            <v>0201</v>
          </cell>
          <cell r="C48" t="str">
            <v>Consultants</v>
          </cell>
        </row>
        <row r="49">
          <cell r="B49" t="str">
            <v>0280</v>
          </cell>
          <cell r="C49" t="str">
            <v>Special Payments Payroll</v>
          </cell>
        </row>
        <row r="50">
          <cell r="B50" t="str">
            <v>0291</v>
          </cell>
          <cell r="C50" t="str">
            <v>FICA</v>
          </cell>
        </row>
        <row r="51">
          <cell r="B51" t="str">
            <v>0292</v>
          </cell>
          <cell r="C51" t="str">
            <v>Unemployment Insurance</v>
          </cell>
        </row>
        <row r="52">
          <cell r="B52" t="str">
            <v>0299</v>
          </cell>
          <cell r="C52" t="str">
            <v xml:space="preserve">Contractual Ser-Salaries &amp; Fringe </v>
          </cell>
        </row>
        <row r="53">
          <cell r="B53" t="str">
            <v>0301</v>
          </cell>
          <cell r="C53" t="str">
            <v>Postage</v>
          </cell>
        </row>
        <row r="54">
          <cell r="B54" t="str">
            <v>0305</v>
          </cell>
          <cell r="C54" t="str">
            <v>Telephone</v>
          </cell>
        </row>
        <row r="55">
          <cell r="B55" t="str">
            <v>0405</v>
          </cell>
          <cell r="C55" t="str">
            <v>In-state Travel</v>
          </cell>
        </row>
        <row r="56">
          <cell r="B56" t="str">
            <v>0409</v>
          </cell>
          <cell r="C56" t="str">
            <v>Out-of-State Travel</v>
          </cell>
        </row>
        <row r="57">
          <cell r="B57" t="str">
            <v>0415</v>
          </cell>
          <cell r="C57" t="str">
            <v>Training</v>
          </cell>
        </row>
        <row r="58">
          <cell r="B58" t="str">
            <v>0420</v>
          </cell>
          <cell r="C58" t="str">
            <v>Stipend/Tuition</v>
          </cell>
        </row>
        <row r="59">
          <cell r="B59" t="str">
            <v>0604</v>
          </cell>
          <cell r="C59" t="str">
            <v>Electricity</v>
          </cell>
        </row>
        <row r="60">
          <cell r="B60" t="str">
            <v>0613</v>
          </cell>
          <cell r="C60" t="str">
            <v>Water</v>
          </cell>
        </row>
        <row r="61">
          <cell r="B61" t="str">
            <v>0615</v>
          </cell>
          <cell r="C61" t="str">
            <v>Utilities - Combined</v>
          </cell>
        </row>
        <row r="62">
          <cell r="B62" t="str">
            <v>0701</v>
          </cell>
          <cell r="C62" t="str">
            <v>Gas and Oil</v>
          </cell>
        </row>
        <row r="63">
          <cell r="B63" t="str">
            <v>0703</v>
          </cell>
          <cell r="C63" t="str">
            <v>Insurance &amp; Title</v>
          </cell>
        </row>
        <row r="64">
          <cell r="B64" t="str">
            <v>0705</v>
          </cell>
          <cell r="C64" t="str">
            <v>Vehicle Maintenance &amp; Repair</v>
          </cell>
        </row>
        <row r="65">
          <cell r="B65" t="str">
            <v>0801</v>
          </cell>
          <cell r="C65" t="str">
            <v>Advertising</v>
          </cell>
        </row>
        <row r="66">
          <cell r="B66" t="str">
            <v>0803</v>
          </cell>
          <cell r="C66" t="str">
            <v>Client Transportation</v>
          </cell>
        </row>
        <row r="67">
          <cell r="B67" t="str">
            <v>0812</v>
          </cell>
          <cell r="C67" t="str">
            <v>Personnel Investigations</v>
          </cell>
        </row>
        <row r="68">
          <cell r="B68" t="str">
            <v>0816</v>
          </cell>
          <cell r="C68" t="str">
            <v>Language</v>
          </cell>
        </row>
        <row r="69">
          <cell r="B69" t="str">
            <v>0833</v>
          </cell>
          <cell r="C69" t="str">
            <v>Repair &amp; Maintenance</v>
          </cell>
        </row>
        <row r="70">
          <cell r="B70" t="str">
            <v>0834</v>
          </cell>
          <cell r="C70" t="str">
            <v>Photocopy Rental</v>
          </cell>
        </row>
        <row r="71">
          <cell r="B71" t="str">
            <v>0835</v>
          </cell>
          <cell r="C71" t="str">
            <v xml:space="preserve">Equipment Service </v>
          </cell>
        </row>
        <row r="72">
          <cell r="B72" t="str">
            <v>0838</v>
          </cell>
          <cell r="C72" t="str">
            <v>Software</v>
          </cell>
        </row>
        <row r="73">
          <cell r="B73" t="str">
            <v>0839</v>
          </cell>
          <cell r="C73" t="str">
            <v>Software Maintenance</v>
          </cell>
        </row>
        <row r="74">
          <cell r="B74" t="str">
            <v>0853</v>
          </cell>
          <cell r="C74" t="str">
            <v>Maintenance</v>
          </cell>
        </row>
        <row r="75">
          <cell r="B75" t="str">
            <v>0854</v>
          </cell>
          <cell r="C75" t="str">
            <v>Housekeeping</v>
          </cell>
        </row>
        <row r="76">
          <cell r="B76" t="str">
            <v>0856</v>
          </cell>
          <cell r="C76" t="str">
            <v>Indirect Cost</v>
          </cell>
        </row>
        <row r="77">
          <cell r="B77" t="str">
            <v>0860</v>
          </cell>
          <cell r="C77" t="str">
            <v>Laboratory Services</v>
          </cell>
        </row>
        <row r="78">
          <cell r="B78" t="str">
            <v>0869</v>
          </cell>
          <cell r="C78" t="str">
            <v>Photography (Commercial)</v>
          </cell>
        </row>
        <row r="79">
          <cell r="B79" t="str">
            <v>0873</v>
          </cell>
          <cell r="C79" t="str">
            <v>Printing</v>
          </cell>
        </row>
        <row r="80">
          <cell r="B80" t="str">
            <v>0881</v>
          </cell>
          <cell r="C80" t="str">
            <v>Purchase of Care</v>
          </cell>
        </row>
        <row r="81">
          <cell r="B81" t="str">
            <v>0882</v>
          </cell>
          <cell r="C81" t="str">
            <v>Special Projects</v>
          </cell>
        </row>
        <row r="82">
          <cell r="B82" t="str">
            <v>0896</v>
          </cell>
          <cell r="C82" t="str">
            <v>Human Service Contracts</v>
          </cell>
        </row>
        <row r="83">
          <cell r="B83" t="str">
            <v>0899</v>
          </cell>
          <cell r="C83" t="str">
            <v>Special Projects-Client Transport</v>
          </cell>
        </row>
        <row r="84">
          <cell r="B84" t="str">
            <v>0909</v>
          </cell>
          <cell r="C84" t="str">
            <v>Cleaning Supplies</v>
          </cell>
        </row>
        <row r="85">
          <cell r="B85" t="str">
            <v>0919</v>
          </cell>
          <cell r="C85" t="str">
            <v>Educational Supplies</v>
          </cell>
        </row>
        <row r="86">
          <cell r="B86" t="str">
            <v>0924</v>
          </cell>
          <cell r="C86" t="str">
            <v>Food</v>
          </cell>
        </row>
        <row r="87">
          <cell r="B87" t="str">
            <v>0953</v>
          </cell>
          <cell r="C87" t="str">
            <v>Medicine, Drugs &amp; Chemicals</v>
          </cell>
        </row>
        <row r="88">
          <cell r="B88" t="str">
            <v>0957</v>
          </cell>
          <cell r="C88" t="str">
            <v>Medical Supplies</v>
          </cell>
        </row>
        <row r="89">
          <cell r="B89" t="str">
            <v>0965</v>
          </cell>
          <cell r="C89" t="str">
            <v>Office Supplies</v>
          </cell>
        </row>
        <row r="90">
          <cell r="B90" t="str">
            <v>0986</v>
          </cell>
          <cell r="C90" t="str">
            <v>Other Supplies</v>
          </cell>
        </row>
        <row r="91">
          <cell r="B91" t="str">
            <v>1060</v>
          </cell>
          <cell r="C91" t="str">
            <v>Computer Equipment</v>
          </cell>
        </row>
        <row r="92">
          <cell r="B92" t="str">
            <v>1073</v>
          </cell>
          <cell r="C92" t="str">
            <v xml:space="preserve">Office Equipment </v>
          </cell>
        </row>
        <row r="93">
          <cell r="B93" t="str">
            <v>1180</v>
          </cell>
          <cell r="C93" t="str">
            <v>Personal Computer Equipment</v>
          </cell>
        </row>
        <row r="94">
          <cell r="B94" t="str">
            <v>1192</v>
          </cell>
          <cell r="C94" t="str">
            <v>Medical Equipment</v>
          </cell>
        </row>
        <row r="95">
          <cell r="B95" t="str">
            <v>1193</v>
          </cell>
          <cell r="C95" t="str">
            <v xml:space="preserve">Office Equipment </v>
          </cell>
        </row>
        <row r="96">
          <cell r="B96" t="str">
            <v>1331</v>
          </cell>
          <cell r="C96" t="str">
            <v>Dues &amp; Memberships</v>
          </cell>
        </row>
        <row r="97">
          <cell r="B97" t="str">
            <v>1332</v>
          </cell>
          <cell r="C97" t="str">
            <v>Insurance</v>
          </cell>
        </row>
        <row r="98">
          <cell r="B98" t="str">
            <v>1334</v>
          </cell>
          <cell r="C98" t="str">
            <v>Rent</v>
          </cell>
        </row>
        <row r="99">
          <cell r="B99" t="str">
            <v>1336</v>
          </cell>
          <cell r="C99" t="str">
            <v>Subscriptions</v>
          </cell>
        </row>
        <row r="100">
          <cell r="B100" t="str">
            <v>1600</v>
          </cell>
          <cell r="C100" t="str">
            <v>Interest Income</v>
          </cell>
        </row>
        <row r="101">
          <cell r="B101" t="str">
            <v>1602</v>
          </cell>
          <cell r="C101" t="str">
            <v>Bad Debt Collections</v>
          </cell>
        </row>
        <row r="102">
          <cell r="B102" t="str">
            <v>1603</v>
          </cell>
          <cell r="C102" t="str">
            <v>Self-Pay Collections</v>
          </cell>
        </row>
        <row r="103">
          <cell r="B103" t="str">
            <v>1606</v>
          </cell>
          <cell r="C103" t="str">
            <v>Medicaid Collections</v>
          </cell>
        </row>
        <row r="104">
          <cell r="B104" t="str">
            <v>1607</v>
          </cell>
          <cell r="C104" t="str">
            <v>Medicare Collections</v>
          </cell>
        </row>
        <row r="105">
          <cell r="B105" t="str">
            <v>1608</v>
          </cell>
          <cell r="C105" t="str">
            <v>Other Collections</v>
          </cell>
        </row>
        <row r="106">
          <cell r="B106" t="str">
            <v>1612</v>
          </cell>
          <cell r="C106" t="str">
            <v>County Contribution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+@sum(C22:C125" TargetMode="External"/><Relationship Id="rId1" Type="http://schemas.openxmlformats.org/officeDocument/2006/relationships/hyperlink" Target="mailto:+@sum(C22:C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4323C-849D-4DB1-B81F-89197D55F940}">
  <dimension ref="A1:J101"/>
  <sheetViews>
    <sheetView tabSelected="1" topLeftCell="B3" workbookViewId="0">
      <selection activeCell="H12" sqref="H12"/>
    </sheetView>
  </sheetViews>
  <sheetFormatPr defaultRowHeight="14.45"/>
  <cols>
    <col min="1" max="1" width="4.7109375" customWidth="1"/>
    <col min="2" max="2" width="6.7109375" customWidth="1"/>
    <col min="3" max="3" width="29.7109375" customWidth="1"/>
    <col min="4" max="4" width="19" customWidth="1"/>
    <col min="5" max="5" width="21.42578125" customWidth="1"/>
    <col min="6" max="6" width="19.7109375" customWidth="1"/>
    <col min="7" max="7" width="13.28515625" customWidth="1"/>
    <col min="8" max="8" width="41.42578125" customWidth="1"/>
    <col min="9" max="9" width="29.5703125" customWidth="1"/>
    <col min="10" max="10" width="22.140625" customWidth="1"/>
  </cols>
  <sheetData>
    <row r="1" spans="2:10" ht="15.6">
      <c r="B1" s="79" t="s">
        <v>0</v>
      </c>
      <c r="C1" s="79"/>
      <c r="D1" s="79"/>
      <c r="E1" s="79"/>
      <c r="F1" s="79"/>
      <c r="G1" s="79"/>
      <c r="H1" s="79"/>
      <c r="I1" s="79"/>
      <c r="J1" s="79"/>
    </row>
    <row r="2" spans="2:10" ht="15.6">
      <c r="B2" s="79" t="s">
        <v>1</v>
      </c>
      <c r="C2" s="79"/>
      <c r="D2" s="79"/>
      <c r="E2" s="79"/>
      <c r="F2" s="79"/>
      <c r="G2" s="79"/>
      <c r="H2" s="79"/>
      <c r="I2" s="79"/>
      <c r="J2" s="79"/>
    </row>
    <row r="3" spans="2:10" ht="15.6">
      <c r="B3" s="79" t="s">
        <v>2</v>
      </c>
      <c r="C3" s="79"/>
      <c r="D3" s="79"/>
      <c r="E3" s="79"/>
      <c r="F3" s="79"/>
      <c r="G3" s="79"/>
      <c r="H3" s="79"/>
      <c r="I3" s="79"/>
      <c r="J3" s="79"/>
    </row>
    <row r="4" spans="2:10" ht="17.45">
      <c r="C4" s="1" t="s">
        <v>3</v>
      </c>
      <c r="I4" s="2"/>
    </row>
    <row r="5" spans="2:10" ht="15.6">
      <c r="C5" s="3"/>
    </row>
    <row r="6" spans="2:10" ht="15.6">
      <c r="C6" s="4" t="str">
        <f>+[1]budget4542.a!B6</f>
        <v xml:space="preserve">LOCAL HEALTH DEPT:  </v>
      </c>
      <c r="D6" s="5"/>
      <c r="E6" s="6"/>
      <c r="F6" s="7"/>
      <c r="H6" s="4" t="s">
        <v>4</v>
      </c>
      <c r="I6" s="8" t="str">
        <f>+[1]budget4542.a!D17</f>
        <v>F788N</v>
      </c>
      <c r="J6" s="6"/>
    </row>
    <row r="7" spans="2:10" ht="15.6">
      <c r="C7" s="9" t="str">
        <f>+[1]budget4542.a!B7</f>
        <v>ADDRESS:</v>
      </c>
      <c r="D7" s="15"/>
      <c r="E7" s="10"/>
      <c r="F7" s="7"/>
      <c r="H7" s="4" t="str">
        <f>+[1]budget4542.a!B11</f>
        <v xml:space="preserve">AWARD NUMBER:                          </v>
      </c>
      <c r="I7" s="8"/>
      <c r="J7" s="6"/>
    </row>
    <row r="8" spans="2:10" ht="15.6">
      <c r="C8" s="9" t="str">
        <f>+[1]budget4542.a!B8</f>
        <v>CITY, STATE, ZIPCODE:</v>
      </c>
      <c r="D8" s="15"/>
      <c r="E8" s="10"/>
      <c r="F8" s="7"/>
      <c r="H8" s="9" t="str">
        <f>+[1]budget4542.a!B16</f>
        <v xml:space="preserve">FISCAL YEAR:                                </v>
      </c>
      <c r="I8" s="15" t="str">
        <f>+[1]budget4542.a!D16</f>
        <v>FY 2021</v>
      </c>
      <c r="J8" s="10"/>
    </row>
    <row r="9" spans="2:10" ht="15.6">
      <c r="C9" s="9" t="str">
        <f>+[1]budget4542.a!B10</f>
        <v xml:space="preserve">PROJECT TITLE:                           </v>
      </c>
      <c r="D9" s="15" t="str">
        <f>+[1]budget4542.a!D10</f>
        <v>MD Optimal Adolescent Health Program</v>
      </c>
      <c r="E9" s="10"/>
      <c r="F9" s="7"/>
      <c r="H9" s="9" t="str">
        <f>+[1]budget4542.a!B15</f>
        <v xml:space="preserve">AWARD PERIOD:                            </v>
      </c>
      <c r="I9" s="15" t="str">
        <f>+[1]budget4542.a!D15</f>
        <v>07/01/2020-06/30/21</v>
      </c>
      <c r="J9" s="10"/>
    </row>
    <row r="10" spans="2:10" ht="15.6">
      <c r="C10" s="9" t="str">
        <f>+[1]budget4542.a!B9</f>
        <v>TELEPHONE #:</v>
      </c>
      <c r="D10" s="5"/>
      <c r="E10" s="6"/>
      <c r="F10" s="7"/>
      <c r="H10" s="4" t="s">
        <v>5</v>
      </c>
      <c r="I10" s="11"/>
      <c r="J10" s="6"/>
    </row>
    <row r="11" spans="2:10" ht="15.6">
      <c r="C11" s="12"/>
      <c r="D11" s="13"/>
      <c r="E11" s="13"/>
    </row>
    <row r="12" spans="2:10" ht="16.149999999999999" thickBot="1">
      <c r="C12" s="4" t="str">
        <f>+[1]budget4542.a!B12</f>
        <v>CONTACT PERSON:</v>
      </c>
      <c r="D12" s="76"/>
      <c r="E12" s="76"/>
      <c r="H12" s="14" t="s">
        <v>6</v>
      </c>
      <c r="I12" s="76"/>
      <c r="J12" s="76"/>
    </row>
    <row r="13" spans="2:10" ht="15.6">
      <c r="C13" s="9" t="str">
        <f>+[1]budget4542.a!B13</f>
        <v>FEDERAL I.D. #:</v>
      </c>
      <c r="D13" s="74"/>
      <c r="E13" s="74"/>
    </row>
    <row r="14" spans="2:10" ht="15.6">
      <c r="C14" s="16"/>
      <c r="D14" s="7"/>
      <c r="H14" s="2"/>
      <c r="I14" s="2"/>
    </row>
    <row r="16" spans="2:10" ht="18" thickBot="1">
      <c r="C16" s="1" t="s">
        <v>7</v>
      </c>
      <c r="H16" s="14" t="s">
        <v>8</v>
      </c>
      <c r="I16" s="75"/>
      <c r="J16" s="76"/>
    </row>
    <row r="17" spans="1:10" ht="22.15" thickTop="1" thickBot="1">
      <c r="C17" s="17" t="s">
        <v>9</v>
      </c>
      <c r="D17" s="18">
        <f>+SUM(D22:D97)</f>
        <v>0</v>
      </c>
      <c r="E17" s="18">
        <f>+SUM(E22:E97)</f>
        <v>0</v>
      </c>
      <c r="F17" s="19">
        <f>+D17-E17</f>
        <v>0</v>
      </c>
      <c r="H17" s="1" t="s">
        <v>10</v>
      </c>
    </row>
    <row r="18" spans="1:10" ht="16.899999999999999" thickTop="1" thickBot="1">
      <c r="C18" s="77" t="s">
        <v>11</v>
      </c>
      <c r="D18" s="77"/>
      <c r="E18" s="77"/>
      <c r="F18" s="77"/>
      <c r="H18" s="78" t="s">
        <v>12</v>
      </c>
      <c r="I18" s="78"/>
      <c r="J18" s="78"/>
    </row>
    <row r="19" spans="1:10" ht="15" thickTop="1">
      <c r="B19" s="20" t="s">
        <v>13</v>
      </c>
      <c r="C19" s="21"/>
      <c r="D19" s="22" t="s">
        <v>14</v>
      </c>
      <c r="E19" s="22"/>
      <c r="F19" s="23"/>
      <c r="H19" s="24"/>
      <c r="I19" s="25"/>
      <c r="J19" s="26"/>
    </row>
    <row r="20" spans="1:10">
      <c r="B20" s="27" t="s">
        <v>15</v>
      </c>
      <c r="C20" s="28" t="s">
        <v>16</v>
      </c>
      <c r="D20" s="29" t="s">
        <v>17</v>
      </c>
      <c r="E20" s="29" t="s">
        <v>18</v>
      </c>
      <c r="F20" s="30" t="s">
        <v>19</v>
      </c>
      <c r="H20" s="28"/>
      <c r="I20" s="29" t="s">
        <v>18</v>
      </c>
      <c r="J20" s="30" t="s">
        <v>20</v>
      </c>
    </row>
    <row r="21" spans="1:10" ht="15" thickBot="1">
      <c r="B21" s="31" t="s">
        <v>21</v>
      </c>
      <c r="C21" s="32"/>
      <c r="D21" s="32" t="s">
        <v>22</v>
      </c>
      <c r="E21" s="32" t="s">
        <v>23</v>
      </c>
      <c r="F21" s="33" t="s">
        <v>24</v>
      </c>
      <c r="H21" s="34" t="s">
        <v>25</v>
      </c>
      <c r="I21" s="32" t="s">
        <v>26</v>
      </c>
      <c r="J21" s="33" t="s">
        <v>27</v>
      </c>
    </row>
    <row r="22" spans="1:10" ht="15.6" thickTop="1" thickBot="1">
      <c r="A22" s="35">
        <v>1</v>
      </c>
      <c r="B22" s="36" t="str">
        <f>[1]budget4542.a!B37</f>
        <v>0111</v>
      </c>
      <c r="C22" s="36" t="str">
        <f>[1]budget4542.a!C37</f>
        <v>Salaries</v>
      </c>
      <c r="D22" s="37"/>
      <c r="E22" s="38"/>
      <c r="F22" s="39"/>
      <c r="H22" s="40" t="s">
        <v>28</v>
      </c>
      <c r="I22" s="41"/>
      <c r="J22" s="42"/>
    </row>
    <row r="23" spans="1:10" ht="15.6" thickTop="1" thickBot="1">
      <c r="A23" s="35">
        <v>2</v>
      </c>
      <c r="B23" s="36" t="str">
        <f>[1]budget4542.a!B38</f>
        <v>0121</v>
      </c>
      <c r="C23" s="36" t="str">
        <f>[1]budget4542.a!C38</f>
        <v>FICA</v>
      </c>
      <c r="D23" s="37"/>
      <c r="E23" s="43"/>
      <c r="F23" s="44"/>
      <c r="H23" s="45" t="s">
        <v>29</v>
      </c>
      <c r="I23" s="46"/>
      <c r="J23" s="47"/>
    </row>
    <row r="24" spans="1:10" ht="15.6" thickTop="1" thickBot="1">
      <c r="A24" s="35">
        <v>3</v>
      </c>
      <c r="B24" s="36" t="str">
        <f>[1]budget4542.a!B39</f>
        <v>0131</v>
      </c>
      <c r="C24" s="36" t="str">
        <f>[1]budget4542.a!C39</f>
        <v>Retirement</v>
      </c>
      <c r="D24" s="37"/>
      <c r="E24" s="43"/>
      <c r="F24" s="44"/>
      <c r="H24" s="45" t="s">
        <v>30</v>
      </c>
      <c r="I24" s="46"/>
      <c r="J24" s="47"/>
    </row>
    <row r="25" spans="1:10" ht="15.6" thickTop="1" thickBot="1">
      <c r="A25" s="35">
        <v>4</v>
      </c>
      <c r="B25" s="36" t="str">
        <f>[1]budget4542.a!B40</f>
        <v>0139</v>
      </c>
      <c r="C25" s="36" t="str">
        <f>[1]budget4542.a!C40</f>
        <v>Def Compensation</v>
      </c>
      <c r="D25" s="37"/>
      <c r="E25" s="43"/>
      <c r="F25" s="44"/>
      <c r="H25" s="45" t="s">
        <v>31</v>
      </c>
      <c r="I25" s="46"/>
      <c r="J25" s="47"/>
    </row>
    <row r="26" spans="1:10" ht="15.6" thickTop="1" thickBot="1">
      <c r="A26" s="35">
        <v>5</v>
      </c>
      <c r="B26" s="36" t="str">
        <f>[1]budget4542.a!B41</f>
        <v>0141</v>
      </c>
      <c r="C26" s="36" t="str">
        <f>[1]budget4542.a!C41</f>
        <v>Health Insurance</v>
      </c>
      <c r="D26" s="37"/>
      <c r="E26" s="43"/>
      <c r="F26" s="44"/>
      <c r="H26" s="45" t="s">
        <v>32</v>
      </c>
      <c r="I26" s="46"/>
      <c r="J26" s="47"/>
    </row>
    <row r="27" spans="1:10" ht="15.6" thickTop="1" thickBot="1">
      <c r="A27" s="35">
        <v>6</v>
      </c>
      <c r="B27" s="36" t="str">
        <f>[1]budget4542.a!B42</f>
        <v>0142</v>
      </c>
      <c r="C27" s="36" t="str">
        <f>[1]budget4542.a!C42</f>
        <v>Retiree Health Insurance</v>
      </c>
      <c r="D27" s="37"/>
      <c r="E27" s="43"/>
      <c r="F27" s="44"/>
      <c r="H27" s="45" t="s">
        <v>33</v>
      </c>
      <c r="I27" s="46"/>
      <c r="J27" s="47"/>
    </row>
    <row r="28" spans="1:10" ht="15.6" thickTop="1" thickBot="1">
      <c r="A28" s="35">
        <v>7</v>
      </c>
      <c r="B28" s="36" t="str">
        <f>[1]budget4542.a!B43</f>
        <v>0161</v>
      </c>
      <c r="C28" s="36" t="str">
        <f>[1]budget4542.a!C43</f>
        <v>Unemployment Insurance</v>
      </c>
      <c r="D28" s="37"/>
      <c r="E28" s="43"/>
      <c r="F28" s="44"/>
      <c r="H28" s="45" t="s">
        <v>34</v>
      </c>
      <c r="I28" s="46"/>
      <c r="J28" s="47"/>
    </row>
    <row r="29" spans="1:10" ht="15.6" thickTop="1" thickBot="1">
      <c r="A29" s="35">
        <v>8</v>
      </c>
      <c r="B29" s="36" t="str">
        <f>[1]budget4542.a!B44</f>
        <v>0162</v>
      </c>
      <c r="C29" s="36" t="str">
        <f>[1]budget4542.a!C44</f>
        <v>Workmen's Compensation</v>
      </c>
      <c r="D29" s="37"/>
      <c r="E29" s="43"/>
      <c r="F29" s="44"/>
      <c r="H29" s="45" t="s">
        <v>35</v>
      </c>
      <c r="I29" s="46"/>
      <c r="J29" s="47"/>
    </row>
    <row r="30" spans="1:10" ht="15.6" thickTop="1" thickBot="1">
      <c r="A30" s="35">
        <v>9</v>
      </c>
      <c r="B30" s="36" t="str">
        <f>[1]budget4542.a!B45</f>
        <v>0171</v>
      </c>
      <c r="C30" s="36" t="str">
        <f>[1]budget4542.a!C45</f>
        <v>Overtime Earnings</v>
      </c>
      <c r="D30" s="37"/>
      <c r="E30" s="43"/>
      <c r="F30" s="44"/>
      <c r="H30" s="45" t="s">
        <v>36</v>
      </c>
      <c r="I30" s="46"/>
      <c r="J30" s="47"/>
    </row>
    <row r="31" spans="1:10" ht="15.6" thickTop="1" thickBot="1">
      <c r="A31" s="35">
        <v>10</v>
      </c>
      <c r="B31" s="36" t="str">
        <f>[1]budget4542.a!B46</f>
        <v>0181</v>
      </c>
      <c r="C31" s="36" t="str">
        <f>[1]budget4542.a!C46</f>
        <v>Additional Assistance</v>
      </c>
      <c r="D31" s="37"/>
      <c r="E31" s="43"/>
      <c r="F31" s="44"/>
      <c r="H31" s="45" t="s">
        <v>37</v>
      </c>
      <c r="I31" s="46"/>
      <c r="J31" s="47"/>
    </row>
    <row r="32" spans="1:10" ht="15.6" thickTop="1" thickBot="1">
      <c r="A32" s="35">
        <v>11</v>
      </c>
      <c r="B32" s="36" t="str">
        <f>[1]budget4542.a!B47</f>
        <v>0182</v>
      </c>
      <c r="C32" s="36" t="str">
        <f>[1]budget4542.a!C47</f>
        <v>Adjustments</v>
      </c>
      <c r="D32" s="37"/>
      <c r="E32" s="43"/>
      <c r="F32" s="44"/>
      <c r="H32" s="45" t="s">
        <v>38</v>
      </c>
      <c r="I32" s="46"/>
      <c r="J32" s="47"/>
    </row>
    <row r="33" spans="1:10" ht="15.6" thickTop="1" thickBot="1">
      <c r="A33" s="35">
        <v>12</v>
      </c>
      <c r="B33" s="36" t="str">
        <f>[1]budget4542.a!B48</f>
        <v>0201</v>
      </c>
      <c r="C33" s="36" t="str">
        <f>[1]budget4542.a!C48</f>
        <v>Consultants</v>
      </c>
      <c r="D33" s="37"/>
      <c r="E33" s="43"/>
      <c r="F33" s="44"/>
      <c r="H33" s="45"/>
      <c r="I33" s="46"/>
      <c r="J33" s="47"/>
    </row>
    <row r="34" spans="1:10" ht="15.6" thickTop="1" thickBot="1">
      <c r="A34" s="35">
        <v>13</v>
      </c>
      <c r="B34" s="36" t="str">
        <f>[1]budget4542.a!B49</f>
        <v>0280</v>
      </c>
      <c r="C34" s="36" t="str">
        <f>[1]budget4542.a!C49</f>
        <v>Special Payments Payroll</v>
      </c>
      <c r="D34" s="37"/>
      <c r="E34" s="43"/>
      <c r="F34" s="44"/>
      <c r="H34" s="45"/>
      <c r="I34" s="46"/>
      <c r="J34" s="47"/>
    </row>
    <row r="35" spans="1:10" ht="15.6" thickTop="1" thickBot="1">
      <c r="A35" s="35">
        <v>14</v>
      </c>
      <c r="B35" s="36" t="str">
        <f>[1]budget4542.a!B50</f>
        <v>0291</v>
      </c>
      <c r="C35" s="36" t="str">
        <f>[1]budget4542.a!C50</f>
        <v>FICA</v>
      </c>
      <c r="D35" s="37"/>
      <c r="E35" s="43"/>
      <c r="F35" s="44"/>
      <c r="H35" s="45" t="s">
        <v>39</v>
      </c>
      <c r="I35" s="46"/>
      <c r="J35" s="47"/>
    </row>
    <row r="36" spans="1:10" ht="15.6" thickTop="1" thickBot="1">
      <c r="A36" s="35">
        <v>15</v>
      </c>
      <c r="B36" s="36" t="str">
        <f>[1]budget4542.a!B51</f>
        <v>0292</v>
      </c>
      <c r="C36" s="36" t="str">
        <f>[1]budget4542.a!C51</f>
        <v>Unemployment Insurance</v>
      </c>
      <c r="D36" s="37"/>
      <c r="E36" s="43"/>
      <c r="F36" s="44"/>
      <c r="H36" s="45" t="s">
        <v>40</v>
      </c>
      <c r="I36" s="46"/>
      <c r="J36" s="47"/>
    </row>
    <row r="37" spans="1:10" ht="15.6" thickTop="1" thickBot="1">
      <c r="A37" s="35">
        <v>16</v>
      </c>
      <c r="B37" s="36" t="str">
        <f>[1]budget4542.a!B52</f>
        <v>0299</v>
      </c>
      <c r="C37" s="36" t="str">
        <f>[1]budget4542.a!C52</f>
        <v xml:space="preserve">Contractual Ser-Salaries &amp; Fringe </v>
      </c>
      <c r="D37" s="37"/>
      <c r="E37" s="43"/>
      <c r="F37" s="44"/>
      <c r="H37" s="45" t="s">
        <v>41</v>
      </c>
      <c r="I37" s="46"/>
      <c r="J37" s="47"/>
    </row>
    <row r="38" spans="1:10" ht="15.6" thickTop="1" thickBot="1">
      <c r="A38" s="35">
        <v>17</v>
      </c>
      <c r="B38" s="36" t="str">
        <f>[1]budget4542.a!B53</f>
        <v>0301</v>
      </c>
      <c r="C38" s="36" t="str">
        <f>[1]budget4542.a!C53</f>
        <v>Postage</v>
      </c>
      <c r="D38" s="37"/>
      <c r="E38" s="43"/>
      <c r="F38" s="44"/>
      <c r="H38" s="45" t="s">
        <v>42</v>
      </c>
      <c r="I38" s="46"/>
      <c r="J38" s="47"/>
    </row>
    <row r="39" spans="1:10" ht="15.6" thickTop="1" thickBot="1">
      <c r="A39" s="35">
        <v>18</v>
      </c>
      <c r="B39" s="36" t="str">
        <f>[1]budget4542.a!B54</f>
        <v>0305</v>
      </c>
      <c r="C39" s="36" t="str">
        <f>[1]budget4542.a!C54</f>
        <v>Telephone</v>
      </c>
      <c r="D39" s="37"/>
      <c r="E39" s="43"/>
      <c r="F39" s="44"/>
      <c r="H39" s="45" t="s">
        <v>43</v>
      </c>
      <c r="I39" s="46"/>
      <c r="J39" s="47"/>
    </row>
    <row r="40" spans="1:10" ht="15.6" thickTop="1" thickBot="1">
      <c r="A40" s="35">
        <v>19</v>
      </c>
      <c r="B40" s="36" t="str">
        <f>[1]budget4542.a!B55</f>
        <v>0405</v>
      </c>
      <c r="C40" s="36" t="str">
        <f>[1]budget4542.a!C55</f>
        <v>In-state Travel</v>
      </c>
      <c r="D40" s="37"/>
      <c r="E40" s="43"/>
      <c r="F40" s="44"/>
      <c r="H40" s="48" t="s">
        <v>44</v>
      </c>
      <c r="I40" s="49"/>
      <c r="J40" s="50"/>
    </row>
    <row r="41" spans="1:10" ht="15.6" thickTop="1" thickBot="1">
      <c r="A41" s="35">
        <v>20</v>
      </c>
      <c r="B41" s="36" t="str">
        <f>[1]budget4542.a!B56</f>
        <v>0409</v>
      </c>
      <c r="C41" s="36" t="str">
        <f>[1]budget4542.a!C56</f>
        <v>Out-of-State Travel</v>
      </c>
      <c r="D41" s="37"/>
      <c r="E41" s="43"/>
      <c r="F41" s="44"/>
      <c r="H41" s="48" t="s">
        <v>38</v>
      </c>
      <c r="I41" s="49"/>
      <c r="J41" s="50"/>
    </row>
    <row r="42" spans="1:10" ht="15.6" thickTop="1" thickBot="1">
      <c r="A42" s="35">
        <v>21</v>
      </c>
      <c r="B42" s="36" t="str">
        <f>[1]budget4542.a!B57</f>
        <v>0415</v>
      </c>
      <c r="C42" s="36" t="str">
        <f>[1]budget4542.a!C57</f>
        <v>Training</v>
      </c>
      <c r="D42" s="37"/>
      <c r="E42" s="43"/>
      <c r="F42" s="44"/>
      <c r="H42" s="51"/>
      <c r="I42" s="52"/>
      <c r="J42" s="53"/>
    </row>
    <row r="43" spans="1:10" ht="15.6" thickTop="1" thickBot="1">
      <c r="A43" s="35">
        <v>22</v>
      </c>
      <c r="B43" s="36" t="str">
        <f>[1]budget4542.a!B58</f>
        <v>0420</v>
      </c>
      <c r="C43" s="36" t="str">
        <f>[1]budget4542.a!C58</f>
        <v>Stipend/Tuition</v>
      </c>
      <c r="D43" s="37"/>
      <c r="E43" s="43"/>
      <c r="F43" s="44"/>
      <c r="H43" s="54" t="s">
        <v>45</v>
      </c>
      <c r="I43" s="55">
        <f>SUM(I22:I42)</f>
        <v>0</v>
      </c>
      <c r="J43" s="56"/>
    </row>
    <row r="44" spans="1:10" ht="15.6" thickTop="1" thickBot="1">
      <c r="A44" s="35">
        <v>23</v>
      </c>
      <c r="B44" s="36" t="str">
        <f>[1]budget4542.a!B59</f>
        <v>0604</v>
      </c>
      <c r="C44" s="36" t="str">
        <f>[1]budget4542.a!C59</f>
        <v>Electricity</v>
      </c>
      <c r="D44" s="37"/>
      <c r="E44" s="43"/>
      <c r="F44" s="44"/>
    </row>
    <row r="45" spans="1:10" ht="15.6" thickTop="1" thickBot="1">
      <c r="A45" s="35">
        <v>24</v>
      </c>
      <c r="B45" s="36" t="str">
        <f>[1]budget4542.a!B60</f>
        <v>0613</v>
      </c>
      <c r="C45" s="36" t="str">
        <f>[1]budget4542.a!C60</f>
        <v>Water</v>
      </c>
      <c r="D45" s="37"/>
      <c r="E45" s="43"/>
      <c r="F45" s="44"/>
    </row>
    <row r="46" spans="1:10" ht="18.600000000000001" thickTop="1" thickBot="1">
      <c r="A46" s="35">
        <v>25</v>
      </c>
      <c r="B46" s="36" t="str">
        <f>[1]budget4542.a!B61</f>
        <v>0615</v>
      </c>
      <c r="C46" s="36" t="str">
        <f>[1]budget4542.a!C61</f>
        <v>Utilities - Combined</v>
      </c>
      <c r="D46" s="37"/>
      <c r="E46" s="43"/>
      <c r="F46" s="44"/>
      <c r="H46" s="1" t="s">
        <v>46</v>
      </c>
    </row>
    <row r="47" spans="1:10" ht="15.6" thickTop="1" thickBot="1">
      <c r="A47" s="35">
        <v>26</v>
      </c>
      <c r="B47" s="36" t="str">
        <f>[1]budget4542.a!B62</f>
        <v>0701</v>
      </c>
      <c r="C47" s="36" t="str">
        <f>[1]budget4542.a!C62</f>
        <v>Gas and Oil</v>
      </c>
      <c r="D47" s="37"/>
      <c r="E47" s="43"/>
      <c r="F47" s="44"/>
    </row>
    <row r="48" spans="1:10" ht="16.899999999999999" thickTop="1" thickBot="1">
      <c r="A48" s="35">
        <v>27</v>
      </c>
      <c r="B48" s="36" t="str">
        <f>[1]budget4542.a!B63</f>
        <v>0703</v>
      </c>
      <c r="C48" s="36" t="str">
        <f>[1]budget4542.a!C63</f>
        <v>Insurance &amp; Title</v>
      </c>
      <c r="D48" s="37"/>
      <c r="E48" s="43"/>
      <c r="F48" s="44"/>
      <c r="H48" s="79" t="s">
        <v>47</v>
      </c>
      <c r="I48" s="79"/>
      <c r="J48" s="79"/>
    </row>
    <row r="49" spans="1:10" ht="15.6" thickTop="1" thickBot="1">
      <c r="A49" s="35">
        <v>28</v>
      </c>
      <c r="B49" s="36" t="str">
        <f>[1]budget4542.a!B64</f>
        <v>0705</v>
      </c>
      <c r="C49" s="36" t="str">
        <f>[1]budget4542.a!C64</f>
        <v>Vehicle Maintenance &amp; Repair</v>
      </c>
      <c r="D49" s="37"/>
      <c r="E49" s="43"/>
      <c r="F49" s="44"/>
      <c r="H49" s="57"/>
    </row>
    <row r="50" spans="1:10" ht="15.6" thickTop="1" thickBot="1">
      <c r="A50" s="35">
        <v>29</v>
      </c>
      <c r="B50" s="36" t="str">
        <f>[1]budget4542.a!B65</f>
        <v>0801</v>
      </c>
      <c r="C50" s="36" t="str">
        <f>[1]budget4542.a!C65</f>
        <v>Advertising</v>
      </c>
      <c r="D50" s="37"/>
      <c r="E50" s="43"/>
      <c r="F50" s="44"/>
      <c r="H50" s="58" t="s">
        <v>48</v>
      </c>
      <c r="I50" s="59"/>
      <c r="J50" s="60"/>
    </row>
    <row r="51" spans="1:10" ht="15.6" thickTop="1" thickBot="1">
      <c r="A51" s="35">
        <v>30</v>
      </c>
      <c r="B51" s="36" t="str">
        <f>[1]budget4542.a!B66</f>
        <v>0803</v>
      </c>
      <c r="C51" s="36" t="str">
        <f>[1]budget4542.a!C66</f>
        <v>Client Transportation</v>
      </c>
      <c r="D51" s="37"/>
      <c r="E51" s="43"/>
      <c r="F51" s="44"/>
      <c r="H51" s="58"/>
      <c r="I51" s="61"/>
      <c r="J51" s="62"/>
    </row>
    <row r="52" spans="1:10" ht="15.6" thickTop="1" thickBot="1">
      <c r="A52" s="35">
        <v>31</v>
      </c>
      <c r="B52" s="36" t="str">
        <f>[1]budget4542.a!B67</f>
        <v>0812</v>
      </c>
      <c r="C52" s="36" t="str">
        <f>[1]budget4542.a!C67</f>
        <v>Personnel Investigations</v>
      </c>
      <c r="D52" s="37"/>
      <c r="E52" s="43"/>
      <c r="F52" s="44"/>
      <c r="H52" s="58" t="s">
        <v>49</v>
      </c>
      <c r="I52" s="59">
        <f>+E17</f>
        <v>0</v>
      </c>
      <c r="J52" s="60"/>
    </row>
    <row r="53" spans="1:10" ht="15.6" thickTop="1" thickBot="1">
      <c r="A53" s="35">
        <v>32</v>
      </c>
      <c r="B53" s="36" t="str">
        <f>[1]budget4542.a!B68</f>
        <v>0816</v>
      </c>
      <c r="C53" s="36" t="str">
        <f>[1]budget4542.a!C68</f>
        <v>Language</v>
      </c>
      <c r="D53" s="37"/>
      <c r="E53" s="43"/>
      <c r="F53" s="44"/>
      <c r="H53" s="63"/>
      <c r="I53" s="61"/>
      <c r="J53" s="62"/>
    </row>
    <row r="54" spans="1:10" ht="15.6" thickTop="1" thickBot="1">
      <c r="A54" s="35">
        <v>33</v>
      </c>
      <c r="B54" s="36" t="str">
        <f>[1]budget4542.a!B69</f>
        <v>0833</v>
      </c>
      <c r="C54" s="36" t="str">
        <f>[1]budget4542.a!C69</f>
        <v>Repair &amp; Maintenance</v>
      </c>
      <c r="D54" s="37"/>
      <c r="E54" s="43"/>
      <c r="F54" s="44"/>
      <c r="H54" s="58" t="s">
        <v>50</v>
      </c>
      <c r="I54" s="64">
        <f>+I50-I52</f>
        <v>0</v>
      </c>
      <c r="J54" s="65" t="s">
        <v>51</v>
      </c>
    </row>
    <row r="55" spans="1:10" ht="15.6" thickTop="1" thickBot="1">
      <c r="A55" s="35">
        <v>34</v>
      </c>
      <c r="B55" s="36" t="str">
        <f>[1]budget4542.a!B70</f>
        <v>0834</v>
      </c>
      <c r="C55" s="36" t="str">
        <f>[1]budget4542.a!C70</f>
        <v>Photocopy Rental</v>
      </c>
      <c r="D55" s="37"/>
      <c r="E55" s="43"/>
      <c r="F55" s="44"/>
      <c r="H55" s="63"/>
    </row>
    <row r="56" spans="1:10" ht="15.6" thickTop="1" thickBot="1">
      <c r="A56" s="35">
        <v>35</v>
      </c>
      <c r="B56" s="36" t="str">
        <f>[1]budget4542.a!B71</f>
        <v>0835</v>
      </c>
      <c r="C56" s="36" t="str">
        <f>[1]budget4542.a!C71</f>
        <v xml:space="preserve">Equipment Service </v>
      </c>
      <c r="D56" s="37"/>
      <c r="E56" s="43"/>
      <c r="F56" s="44"/>
      <c r="H56" s="58" t="s">
        <v>52</v>
      </c>
      <c r="J56" s="66"/>
    </row>
    <row r="57" spans="1:10" ht="15.6" thickTop="1" thickBot="1">
      <c r="A57" s="35">
        <v>36</v>
      </c>
      <c r="B57" s="36" t="str">
        <f>[1]budget4542.a!B72</f>
        <v>0838</v>
      </c>
      <c r="C57" s="36" t="str">
        <f>[1]budget4542.a!C72</f>
        <v>Software</v>
      </c>
      <c r="D57" s="37"/>
      <c r="E57" s="43"/>
      <c r="F57" s="44"/>
      <c r="H57" s="57"/>
    </row>
    <row r="58" spans="1:10" ht="15.6" thickTop="1" thickBot="1">
      <c r="A58" s="35">
        <v>37</v>
      </c>
      <c r="B58" s="36" t="str">
        <f>[1]budget4542.a!B73</f>
        <v>0839</v>
      </c>
      <c r="C58" s="36" t="str">
        <f>[1]budget4542.a!C73</f>
        <v>Software Maintenance</v>
      </c>
      <c r="D58" s="37"/>
      <c r="E58" s="43"/>
      <c r="F58" s="44"/>
    </row>
    <row r="59" spans="1:10" ht="15.6" thickTop="1" thickBot="1">
      <c r="A59" s="35">
        <v>38</v>
      </c>
      <c r="B59" s="36" t="str">
        <f>[1]budget4542.a!B74</f>
        <v>0853</v>
      </c>
      <c r="C59" s="36" t="str">
        <f>[1]budget4542.a!C74</f>
        <v>Maintenance</v>
      </c>
      <c r="D59" s="37"/>
      <c r="E59" s="43"/>
      <c r="F59" s="44"/>
      <c r="H59" s="67"/>
      <c r="I59" s="67"/>
      <c r="J59" s="67"/>
    </row>
    <row r="60" spans="1:10" ht="15.6" thickTop="1" thickBot="1">
      <c r="A60" s="35">
        <v>39</v>
      </c>
      <c r="B60" s="36" t="str">
        <f>[1]budget4542.a!B75</f>
        <v>0854</v>
      </c>
      <c r="C60" s="36" t="str">
        <f>[1]budget4542.a!C75</f>
        <v>Housekeeping</v>
      </c>
      <c r="D60" s="37"/>
      <c r="E60" s="43"/>
      <c r="F60" s="44"/>
    </row>
    <row r="61" spans="1:10" ht="15.6" thickTop="1" thickBot="1">
      <c r="A61" s="35">
        <v>40</v>
      </c>
      <c r="B61" s="36" t="str">
        <f>[1]budget4542.a!B76</f>
        <v>0856</v>
      </c>
      <c r="C61" s="36" t="str">
        <f>[1]budget4542.a!C76</f>
        <v>Indirect Cost</v>
      </c>
      <c r="D61" s="37"/>
      <c r="E61" s="43"/>
      <c r="F61" s="44"/>
    </row>
    <row r="62" spans="1:10" ht="16.899999999999999" thickTop="1" thickBot="1">
      <c r="A62" s="35">
        <v>41</v>
      </c>
      <c r="B62" s="36" t="str">
        <f>[1]budget4542.a!B77</f>
        <v>0860</v>
      </c>
      <c r="C62" s="36" t="str">
        <f>[1]budget4542.a!C77</f>
        <v>Laboratory Services</v>
      </c>
      <c r="D62" s="37"/>
      <c r="E62" s="43"/>
      <c r="F62" s="44"/>
      <c r="H62" s="2" t="s">
        <v>53</v>
      </c>
    </row>
    <row r="63" spans="1:10" ht="16.899999999999999" thickTop="1" thickBot="1">
      <c r="A63" s="35">
        <v>42</v>
      </c>
      <c r="B63" s="36" t="str">
        <f>[1]budget4542.a!B78</f>
        <v>0869</v>
      </c>
      <c r="C63" s="36" t="str">
        <f>[1]budget4542.a!C78</f>
        <v>Photography (Commercial)</v>
      </c>
      <c r="D63" s="37"/>
      <c r="E63" s="43"/>
      <c r="F63" s="44"/>
      <c r="H63" s="68"/>
      <c r="J63" s="7"/>
    </row>
    <row r="64" spans="1:10" ht="15.6" thickTop="1" thickBot="1">
      <c r="A64" s="35">
        <v>43</v>
      </c>
      <c r="B64" s="36" t="str">
        <f>[1]budget4542.a!B79</f>
        <v>0873</v>
      </c>
      <c r="C64" s="36" t="str">
        <f>[1]budget4542.a!C79</f>
        <v>Printing</v>
      </c>
      <c r="D64" s="37"/>
      <c r="E64" s="43"/>
      <c r="F64" s="44"/>
      <c r="H64" s="69"/>
      <c r="I64" s="69"/>
      <c r="J64" s="69"/>
    </row>
    <row r="65" spans="1:10" ht="15.6" thickTop="1" thickBot="1">
      <c r="A65" s="35">
        <v>44</v>
      </c>
      <c r="B65" s="36" t="str">
        <f>[1]budget4542.a!B80</f>
        <v>0881</v>
      </c>
      <c r="C65" s="36" t="str">
        <f>[1]budget4542.a!C80</f>
        <v>Purchase of Care</v>
      </c>
      <c r="D65" s="37"/>
      <c r="E65" s="43"/>
      <c r="F65" s="44"/>
      <c r="H65" s="66"/>
      <c r="I65" s="66"/>
      <c r="J65" s="66"/>
    </row>
    <row r="66" spans="1:10" ht="15.6" thickTop="1" thickBot="1">
      <c r="A66" s="35">
        <v>45</v>
      </c>
      <c r="B66" s="36" t="str">
        <f>[1]budget4542.a!B81</f>
        <v>0882</v>
      </c>
      <c r="C66" s="36" t="str">
        <f>[1]budget4542.a!C81</f>
        <v>Special Projects</v>
      </c>
      <c r="D66" s="37"/>
      <c r="E66" s="43"/>
      <c r="F66" s="44"/>
      <c r="H66" s="69"/>
      <c r="I66" s="69"/>
      <c r="J66" s="69"/>
    </row>
    <row r="67" spans="1:10" ht="15.6" thickTop="1" thickBot="1">
      <c r="A67" s="35">
        <v>46</v>
      </c>
      <c r="B67" s="36" t="str">
        <f>[1]budget4542.a!B82</f>
        <v>0896</v>
      </c>
      <c r="C67" s="36" t="str">
        <f>[1]budget4542.a!C82</f>
        <v>Human Service Contracts</v>
      </c>
      <c r="D67" s="37"/>
      <c r="E67" s="43"/>
      <c r="F67" s="44"/>
    </row>
    <row r="68" spans="1:10" ht="15.6" thickTop="1" thickBot="1">
      <c r="A68" s="35">
        <v>47</v>
      </c>
      <c r="B68" s="36" t="str">
        <f>[1]budget4542.a!B83</f>
        <v>0899</v>
      </c>
      <c r="C68" s="36" t="str">
        <f>[1]budget4542.a!C83</f>
        <v>Special Projects-Client Transport</v>
      </c>
      <c r="D68" s="37"/>
      <c r="E68" s="43"/>
      <c r="F68" s="44"/>
      <c r="H68" s="69"/>
      <c r="I68" s="69"/>
      <c r="J68" s="69"/>
    </row>
    <row r="69" spans="1:10" ht="15.6" thickTop="1" thickBot="1">
      <c r="A69" s="35">
        <v>48</v>
      </c>
      <c r="B69" s="36" t="str">
        <f>[1]budget4542.a!B84</f>
        <v>0909</v>
      </c>
      <c r="C69" s="36" t="str">
        <f>[1]budget4542.a!C84</f>
        <v>Cleaning Supplies</v>
      </c>
      <c r="D69" s="37"/>
      <c r="E69" s="43"/>
      <c r="F69" s="44"/>
      <c r="H69" s="66"/>
      <c r="I69" s="66"/>
      <c r="J69" s="66"/>
    </row>
    <row r="70" spans="1:10" ht="15.6" thickTop="1" thickBot="1">
      <c r="A70" s="35">
        <v>49</v>
      </c>
      <c r="B70" s="36" t="str">
        <f>[1]budget4542.a!B85</f>
        <v>0919</v>
      </c>
      <c r="C70" s="36" t="str">
        <f>[1]budget4542.a!C85</f>
        <v>Educational Supplies</v>
      </c>
      <c r="D70" s="37"/>
      <c r="E70" s="43"/>
      <c r="F70" s="44"/>
    </row>
    <row r="71" spans="1:10" ht="15.6" thickTop="1" thickBot="1">
      <c r="A71" s="35">
        <v>50</v>
      </c>
      <c r="B71" s="36" t="str">
        <f>[1]budget4542.a!B86</f>
        <v>0924</v>
      </c>
      <c r="C71" s="36" t="str">
        <f>[1]budget4542.a!C86</f>
        <v>Food</v>
      </c>
      <c r="D71" s="37"/>
      <c r="E71" s="43"/>
      <c r="F71" s="44"/>
      <c r="H71" s="66"/>
      <c r="I71" s="66"/>
      <c r="J71" s="66"/>
    </row>
    <row r="72" spans="1:10" ht="15.6" thickTop="1" thickBot="1">
      <c r="A72" s="35">
        <v>51</v>
      </c>
      <c r="B72" s="36" t="str">
        <f>[1]budget4542.a!B87</f>
        <v>0953</v>
      </c>
      <c r="C72" s="36" t="str">
        <f>[1]budget4542.a!C87</f>
        <v>Medicine, Drugs &amp; Chemicals</v>
      </c>
      <c r="D72" s="37"/>
      <c r="E72" s="43"/>
      <c r="F72" s="44"/>
      <c r="H72" s="69"/>
      <c r="I72" s="69"/>
      <c r="J72" s="69"/>
    </row>
    <row r="73" spans="1:10" ht="15.6" thickTop="1" thickBot="1">
      <c r="A73" s="35">
        <v>52</v>
      </c>
      <c r="B73" s="36" t="str">
        <f>[1]budget4542.a!B88</f>
        <v>0957</v>
      </c>
      <c r="C73" s="36" t="str">
        <f>[1]budget4542.a!C88</f>
        <v>Medical Supplies</v>
      </c>
      <c r="D73" s="37"/>
      <c r="E73" s="43"/>
      <c r="F73" s="44"/>
      <c r="H73" s="66"/>
      <c r="I73" s="66"/>
      <c r="J73" s="66"/>
    </row>
    <row r="74" spans="1:10" ht="15.6" thickTop="1" thickBot="1">
      <c r="A74" s="35">
        <v>53</v>
      </c>
      <c r="B74" s="36" t="str">
        <f>[1]budget4542.a!B89</f>
        <v>0965</v>
      </c>
      <c r="C74" s="36" t="str">
        <f>[1]budget4542.a!C89</f>
        <v>Office Supplies</v>
      </c>
      <c r="D74" s="37"/>
      <c r="E74" s="43"/>
      <c r="F74" s="44"/>
    </row>
    <row r="75" spans="1:10" ht="15.6" thickTop="1" thickBot="1">
      <c r="A75" s="35">
        <v>54</v>
      </c>
      <c r="B75" s="36" t="str">
        <f>[1]budget4542.a!B90</f>
        <v>0986</v>
      </c>
      <c r="C75" s="36" t="str">
        <f>[1]budget4542.a!C90</f>
        <v>Other Supplies</v>
      </c>
      <c r="D75" s="37"/>
      <c r="E75" s="43"/>
      <c r="F75" s="44"/>
    </row>
    <row r="76" spans="1:10" ht="15.6" thickTop="1" thickBot="1">
      <c r="A76" s="35">
        <v>55</v>
      </c>
      <c r="B76" s="36" t="str">
        <f>[1]budget4542.a!B91</f>
        <v>1060</v>
      </c>
      <c r="C76" s="36" t="str">
        <f>[1]budget4542.a!C91</f>
        <v>Computer Equipment</v>
      </c>
      <c r="D76" s="37"/>
      <c r="E76" s="43"/>
      <c r="F76" s="44"/>
    </row>
    <row r="77" spans="1:10" ht="15.6" thickTop="1" thickBot="1">
      <c r="A77" s="35">
        <v>56</v>
      </c>
      <c r="B77" s="36" t="str">
        <f>[1]budget4542.a!B92</f>
        <v>1073</v>
      </c>
      <c r="C77" s="36" t="str">
        <f>[1]budget4542.a!C92</f>
        <v xml:space="preserve">Office Equipment </v>
      </c>
      <c r="D77" s="37"/>
      <c r="E77" s="43"/>
      <c r="F77" s="44"/>
    </row>
    <row r="78" spans="1:10" ht="15.6" thickTop="1" thickBot="1">
      <c r="A78" s="35">
        <v>57</v>
      </c>
      <c r="B78" s="36" t="str">
        <f>[1]budget4542.a!B93</f>
        <v>1180</v>
      </c>
      <c r="C78" s="36" t="str">
        <f>[1]budget4542.a!C93</f>
        <v>Personal Computer Equipment</v>
      </c>
      <c r="D78" s="37"/>
      <c r="E78" s="43"/>
      <c r="F78" s="44"/>
    </row>
    <row r="79" spans="1:10" ht="15.6" thickTop="1" thickBot="1">
      <c r="A79" s="35">
        <v>58</v>
      </c>
      <c r="B79" s="36" t="str">
        <f>[1]budget4542.a!B94</f>
        <v>1192</v>
      </c>
      <c r="C79" s="36" t="str">
        <f>[1]budget4542.a!C94</f>
        <v>Medical Equipment</v>
      </c>
      <c r="D79" s="37"/>
      <c r="E79" s="43"/>
      <c r="F79" s="44"/>
    </row>
    <row r="80" spans="1:10" ht="16.899999999999999" thickTop="1" thickBot="1">
      <c r="A80" s="35">
        <v>59</v>
      </c>
      <c r="B80" s="36" t="str">
        <f>[1]budget4542.a!B95</f>
        <v>1193</v>
      </c>
      <c r="C80" s="36" t="str">
        <f>[1]budget4542.a!C95</f>
        <v xml:space="preserve">Office Equipment </v>
      </c>
      <c r="D80" s="37"/>
      <c r="E80" s="43"/>
      <c r="F80" s="44"/>
      <c r="H80" s="70" t="s">
        <v>54</v>
      </c>
      <c r="I80" s="66"/>
      <c r="J80" s="66"/>
    </row>
    <row r="81" spans="1:10" ht="16.899999999999999" thickTop="1" thickBot="1">
      <c r="A81" s="35">
        <v>60</v>
      </c>
      <c r="B81" s="36" t="str">
        <f>[1]budget4542.a!B96</f>
        <v>1331</v>
      </c>
      <c r="C81" s="36" t="str">
        <f>[1]budget4542.a!C96</f>
        <v>Dues &amp; Memberships</v>
      </c>
      <c r="D81" s="37"/>
      <c r="E81" s="43"/>
      <c r="F81" s="44"/>
      <c r="H81" s="2"/>
    </row>
    <row r="82" spans="1:10" ht="16.899999999999999" thickTop="1" thickBot="1">
      <c r="A82" s="35">
        <v>61</v>
      </c>
      <c r="B82" s="36" t="str">
        <f>[1]budget4542.a!B97</f>
        <v>1332</v>
      </c>
      <c r="C82" s="36" t="str">
        <f>[1]budget4542.a!C97</f>
        <v>Insurance</v>
      </c>
      <c r="D82" s="37"/>
      <c r="E82" s="43"/>
      <c r="F82" s="44"/>
      <c r="H82" s="70" t="s">
        <v>55</v>
      </c>
      <c r="I82" s="66"/>
      <c r="J82" s="66"/>
    </row>
    <row r="83" spans="1:10" ht="15.6" thickTop="1" thickBot="1">
      <c r="A83" s="35">
        <v>62</v>
      </c>
      <c r="B83" s="36" t="str">
        <f>[1]budget4542.a!B98</f>
        <v>1334</v>
      </c>
      <c r="C83" s="36" t="str">
        <f>[1]budget4542.a!C98</f>
        <v>Rent</v>
      </c>
      <c r="D83" s="37"/>
      <c r="E83" s="71"/>
      <c r="F83" s="72"/>
    </row>
    <row r="84" spans="1:10" ht="15" thickTop="1">
      <c r="A84" s="35">
        <v>63</v>
      </c>
      <c r="B84" s="36" t="str">
        <f>[1]budget4542.a!B99</f>
        <v>1336</v>
      </c>
      <c r="C84" s="36" t="str">
        <f>[1]budget4542.a!C99</f>
        <v>Subscriptions</v>
      </c>
      <c r="D84" s="37"/>
      <c r="E84" s="43"/>
      <c r="F84" s="44"/>
    </row>
    <row r="85" spans="1:10">
      <c r="A85" s="35">
        <v>63</v>
      </c>
      <c r="B85" s="36" t="str">
        <f>[1]budget4542.a!B100</f>
        <v>1600</v>
      </c>
      <c r="C85" s="36" t="str">
        <f>[1]budget4542.a!C100</f>
        <v>Interest Income</v>
      </c>
      <c r="D85" s="73"/>
      <c r="E85" s="71"/>
      <c r="F85" s="72"/>
    </row>
    <row r="86" spans="1:10">
      <c r="A86" s="35">
        <v>64</v>
      </c>
      <c r="B86" s="36" t="str">
        <f>[1]budget4542.a!B101</f>
        <v>1602</v>
      </c>
      <c r="C86" s="36" t="str">
        <f>[1]budget4542.a!C101</f>
        <v>Bad Debt Collections</v>
      </c>
      <c r="D86" s="73"/>
      <c r="E86" s="71"/>
      <c r="F86" s="72"/>
    </row>
    <row r="87" spans="1:10">
      <c r="A87" s="35">
        <v>65</v>
      </c>
      <c r="B87" s="36" t="str">
        <f>[1]budget4542.a!B102</f>
        <v>1603</v>
      </c>
      <c r="C87" s="36" t="str">
        <f>[1]budget4542.a!C102</f>
        <v>Self-Pay Collections</v>
      </c>
      <c r="D87" s="73"/>
      <c r="E87" s="71"/>
      <c r="F87" s="72"/>
    </row>
    <row r="88" spans="1:10">
      <c r="A88" s="35">
        <v>66</v>
      </c>
      <c r="B88" s="36" t="str">
        <f>[1]budget4542.a!B103</f>
        <v>1606</v>
      </c>
      <c r="C88" s="36" t="str">
        <f>[1]budget4542.a!C103</f>
        <v>Medicaid Collections</v>
      </c>
      <c r="D88" s="73"/>
      <c r="E88" s="71"/>
      <c r="F88" s="72"/>
    </row>
    <row r="89" spans="1:10">
      <c r="A89" s="35">
        <v>67</v>
      </c>
      <c r="B89" s="36" t="str">
        <f>[1]budget4542.a!B104</f>
        <v>1607</v>
      </c>
      <c r="C89" s="36" t="str">
        <f>[1]budget4542.a!C104</f>
        <v>Medicare Collections</v>
      </c>
      <c r="D89" s="73"/>
      <c r="E89" s="71"/>
      <c r="F89" s="72"/>
    </row>
    <row r="90" spans="1:10">
      <c r="A90" s="35">
        <v>68</v>
      </c>
      <c r="B90" s="36" t="str">
        <f>[1]budget4542.a!B105</f>
        <v>1608</v>
      </c>
      <c r="C90" s="36" t="str">
        <f>[1]budget4542.a!C105</f>
        <v>Other Collections</v>
      </c>
      <c r="D90" s="73"/>
      <c r="E90" s="71"/>
      <c r="F90" s="72"/>
    </row>
    <row r="91" spans="1:10">
      <c r="A91" s="35">
        <v>69</v>
      </c>
      <c r="B91" s="36" t="str">
        <f>[1]budget4542.a!B106</f>
        <v>1612</v>
      </c>
      <c r="C91" s="36" t="str">
        <f>[1]budget4542.a!C106</f>
        <v>County Contribution</v>
      </c>
      <c r="D91" s="73"/>
      <c r="E91" s="71"/>
      <c r="F91" s="72"/>
    </row>
    <row r="92" spans="1:10">
      <c r="A92" s="35">
        <v>70</v>
      </c>
      <c r="B92" s="36">
        <f>[1]budget4542.a!B107</f>
        <v>0</v>
      </c>
      <c r="C92" s="36">
        <f>[1]budget4542.a!C107</f>
        <v>0</v>
      </c>
      <c r="D92" s="73"/>
      <c r="E92" s="71"/>
      <c r="F92" s="72"/>
    </row>
    <row r="93" spans="1:10">
      <c r="A93" s="35">
        <v>71</v>
      </c>
      <c r="B93" s="36">
        <f>[1]budget4542.a!B108</f>
        <v>0</v>
      </c>
      <c r="C93" s="36">
        <f>[1]budget4542.a!C108</f>
        <v>0</v>
      </c>
      <c r="D93" s="73"/>
      <c r="E93" s="71"/>
      <c r="F93" s="72"/>
    </row>
    <row r="94" spans="1:10">
      <c r="A94" s="35">
        <v>72</v>
      </c>
      <c r="B94" s="36">
        <f>[1]budget4542.a!B109</f>
        <v>0</v>
      </c>
      <c r="C94" s="36">
        <f>[1]budget4542.a!C109</f>
        <v>0</v>
      </c>
      <c r="D94" s="73"/>
      <c r="E94" s="71"/>
      <c r="F94" s="72"/>
    </row>
    <row r="95" spans="1:10">
      <c r="A95" s="35">
        <v>73</v>
      </c>
      <c r="B95" s="36">
        <f>[1]budget4542.a!B110</f>
        <v>0</v>
      </c>
      <c r="C95" s="36">
        <f>[1]budget4542.a!C110</f>
        <v>0</v>
      </c>
      <c r="D95" s="73"/>
      <c r="E95" s="71"/>
      <c r="F95" s="72"/>
    </row>
    <row r="96" spans="1:10">
      <c r="A96" s="35">
        <v>74</v>
      </c>
      <c r="B96" s="36">
        <f>[1]budget4542.a!B111</f>
        <v>0</v>
      </c>
      <c r="C96" s="36">
        <f>[1]budget4542.a!C111</f>
        <v>0</v>
      </c>
      <c r="D96" s="73"/>
      <c r="E96" s="71"/>
      <c r="F96" s="72"/>
    </row>
    <row r="97" spans="1:8">
      <c r="A97" s="35">
        <v>75</v>
      </c>
      <c r="B97" s="36">
        <f>[1]budget4542.a!B112</f>
        <v>0</v>
      </c>
      <c r="C97" s="36">
        <f>[1]budget4542.a!C112</f>
        <v>0</v>
      </c>
      <c r="D97" s="73"/>
      <c r="E97" s="71"/>
      <c r="F97" s="72"/>
    </row>
    <row r="98" spans="1:8">
      <c r="B98" s="57"/>
    </row>
    <row r="99" spans="1:8" ht="15.6">
      <c r="H99" s="2"/>
    </row>
    <row r="100" spans="1:8">
      <c r="C100" s="35"/>
      <c r="D100" s="35"/>
      <c r="E100" s="35"/>
    </row>
    <row r="101" spans="1:8" ht="15.6">
      <c r="C101" s="2" t="s">
        <v>56</v>
      </c>
    </row>
  </sheetData>
  <mergeCells count="10">
    <mergeCell ref="B1:J1"/>
    <mergeCell ref="B2:J2"/>
    <mergeCell ref="B3:J3"/>
    <mergeCell ref="D12:E12"/>
    <mergeCell ref="I12:J12"/>
    <mergeCell ref="D13:E13"/>
    <mergeCell ref="I16:J16"/>
    <mergeCell ref="C18:F18"/>
    <mergeCell ref="H18:J18"/>
    <mergeCell ref="H48:J48"/>
  </mergeCells>
  <hyperlinks>
    <hyperlink ref="D17" r:id="rId1" display="+@sum(C22:C125" xr:uid="{99D5C19A-82E7-45C7-8AF0-3D5BD880CE75}"/>
    <hyperlink ref="E17" r:id="rId2" display="+@sum(C22:C125" xr:uid="{CCB727C0-8567-46A5-9898-264210DA877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Christine Johnson</dc:creator>
  <cp:keywords/>
  <dc:description/>
  <cp:lastModifiedBy>Liyana Ido</cp:lastModifiedBy>
  <cp:revision/>
  <dcterms:created xsi:type="dcterms:W3CDTF">2021-10-14T18:33:07Z</dcterms:created>
  <dcterms:modified xsi:type="dcterms:W3CDTF">2021-12-10T16:06:35Z</dcterms:modified>
  <cp:category/>
  <cp:contentStatus/>
</cp:coreProperties>
</file>